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<sst xmlns="http://schemas.openxmlformats.org/spreadsheetml/2006/main" count="164" uniqueCount="102">
  <si>
    <t>Etapa 2 TOTAL</t>
  </si>
  <si>
    <t>Etapa 1 + Etapa 2 TOTAL</t>
  </si>
  <si>
    <t>CO</t>
  </si>
  <si>
    <t>PS</t>
  </si>
  <si>
    <t>SERVICE A in</t>
  </si>
  <si>
    <t>SERVICE A out</t>
  </si>
  <si>
    <t>SERVICE C out</t>
  </si>
  <si>
    <t>SERVICE D in</t>
  </si>
  <si>
    <t>SERVICE D out</t>
  </si>
  <si>
    <t>SERVICE A - POLUS CENTER</t>
  </si>
  <si>
    <t xml:space="preserve"> </t>
  </si>
  <si>
    <t>SERVICE B - POLUS CENTER</t>
  </si>
  <si>
    <t>SERVICE B out</t>
  </si>
  <si>
    <t>SERVICE C in</t>
  </si>
  <si>
    <t>Ziua 1 TOTAL</t>
  </si>
  <si>
    <t>SERVICE D - POLUS CENTER</t>
  </si>
  <si>
    <t>SERVICE E - POLUS CENTER</t>
  </si>
  <si>
    <t>SERVICE E out</t>
  </si>
  <si>
    <t>SERVICE F in</t>
  </si>
  <si>
    <t>SERVICE F - POLUS CENTER</t>
  </si>
  <si>
    <t>SERVICE F out</t>
  </si>
  <si>
    <r>
      <t>Distanta urmatoarea alimentare</t>
    </r>
    <r>
      <rPr>
        <i/>
        <sz val="10"/>
        <rFont val="Arial"/>
        <family val="2"/>
      </rPr>
      <t xml:space="preserve"> </t>
    </r>
  </si>
  <si>
    <t>Alimentare - Polus Center</t>
  </si>
  <si>
    <t xml:space="preserve">Alimentare - Polus Center </t>
  </si>
  <si>
    <t>Distanta urmatoarea alimentare</t>
  </si>
  <si>
    <t>Alimentare - indepartata</t>
  </si>
  <si>
    <t>TRANSILVANIA RALLY</t>
  </si>
  <si>
    <r>
      <t>PLAN ORAR</t>
    </r>
    <r>
      <rPr>
        <b/>
        <sz val="10"/>
        <rFont val="Arial"/>
        <family val="2"/>
      </rPr>
      <t xml:space="preserve">
</t>
    </r>
    <r>
      <rPr>
        <b/>
        <sz val="14"/>
        <rFont val="Arial"/>
        <family val="2"/>
      </rPr>
      <t>ZIUA 1</t>
    </r>
    <r>
      <rPr>
        <b/>
        <sz val="10"/>
        <rFont val="Arial"/>
        <family val="2"/>
      </rPr>
      <t xml:space="preserve">
VINERI 22 iunie 2012                            </t>
    </r>
  </si>
  <si>
    <r>
      <t>PLAN ORAR</t>
    </r>
    <r>
      <rPr>
        <b/>
        <sz val="10"/>
        <rFont val="Arial"/>
        <family val="2"/>
      </rPr>
      <t xml:space="preserve">
</t>
    </r>
    <r>
      <rPr>
        <b/>
        <sz val="14"/>
        <rFont val="Arial"/>
        <family val="2"/>
      </rPr>
      <t>ZIUA 2</t>
    </r>
    <r>
      <rPr>
        <b/>
        <sz val="10"/>
        <rFont val="Arial"/>
        <family val="2"/>
      </rPr>
      <t xml:space="preserve">
SAMBĂTĂ 23 iunie 2012                           </t>
    </r>
  </si>
  <si>
    <r>
      <t xml:space="preserve">LOCATIE </t>
    </r>
    <r>
      <rPr>
        <i/>
        <sz val="10"/>
        <rFont val="Arial"/>
        <family val="2"/>
      </rPr>
      <t xml:space="preserve"> </t>
    </r>
  </si>
  <si>
    <t>ZA</t>
  </si>
  <si>
    <t>3D</t>
  </si>
  <si>
    <t>3E</t>
  </si>
  <si>
    <t>3F</t>
  </si>
  <si>
    <t>6A</t>
  </si>
  <si>
    <t>6B</t>
  </si>
  <si>
    <t xml:space="preserve"> 6C</t>
  </si>
  <si>
    <t>9A</t>
  </si>
  <si>
    <t>0A</t>
  </si>
  <si>
    <t>0B</t>
  </si>
  <si>
    <t>2A</t>
  </si>
  <si>
    <t>2B</t>
  </si>
  <si>
    <t>3A</t>
  </si>
  <si>
    <t>3B</t>
  </si>
  <si>
    <t>3C</t>
  </si>
  <si>
    <t>KM</t>
  </si>
  <si>
    <t>Etapa</t>
  </si>
  <si>
    <t>Total</t>
  </si>
  <si>
    <t>Timp</t>
  </si>
  <si>
    <t>etapa</t>
  </si>
  <si>
    <t>Prima</t>
  </si>
  <si>
    <t>masina</t>
  </si>
  <si>
    <r>
      <t xml:space="preserve">SERVICE C - POLUS CENTER </t>
    </r>
    <r>
      <rPr>
        <b/>
        <sz val="8"/>
        <rFont val="Arial"/>
        <family val="2"/>
      </rPr>
      <t>(max 45 min)</t>
    </r>
  </si>
  <si>
    <t xml:space="preserve">                                         SECTIUNEA 1</t>
  </si>
  <si>
    <t>nr</t>
  </si>
  <si>
    <t>2C</t>
  </si>
  <si>
    <t>FAGET 1</t>
  </si>
  <si>
    <t>SS - POLUS CENTER</t>
  </si>
  <si>
    <t>FAGET 2</t>
  </si>
  <si>
    <t>Tarnita</t>
  </si>
  <si>
    <t>TARNITA 1</t>
  </si>
  <si>
    <t>Belis</t>
  </si>
  <si>
    <t>DANGAU 1</t>
  </si>
  <si>
    <t>Manastireni</t>
  </si>
  <si>
    <t>REGRUPARE A out - SERVICE B in</t>
  </si>
  <si>
    <t>REGRUPARE A in</t>
  </si>
  <si>
    <t>REGRUPARE B in</t>
  </si>
  <si>
    <t>REGRUPARE B out - Service E in</t>
  </si>
  <si>
    <t>TARNITA 2</t>
  </si>
  <si>
    <t>DANGAU 2</t>
  </si>
  <si>
    <t xml:space="preserve">                         SECTIUNEA 3</t>
  </si>
  <si>
    <t>1i</t>
  </si>
  <si>
    <t>2i</t>
  </si>
  <si>
    <t xml:space="preserve">                        SECTIUNEA 2</t>
  </si>
  <si>
    <t>Distanta sosire finala</t>
  </si>
  <si>
    <t>6,00 km/h</t>
  </si>
  <si>
    <t>CALATELE 1</t>
  </si>
  <si>
    <t>CALATELE 2</t>
  </si>
  <si>
    <t>SS - PIATA UNIRII</t>
  </si>
  <si>
    <t>REGRUPARE C in</t>
  </si>
  <si>
    <t>REGRUPARE  - POLUS max 15 min</t>
  </si>
  <si>
    <t>Piata Unirii Cluj-Napoca</t>
  </si>
  <si>
    <t>REGRUPARE C out - CO10 Polus</t>
  </si>
  <si>
    <t>10A</t>
  </si>
  <si>
    <t>10B</t>
  </si>
  <si>
    <t>10C</t>
  </si>
  <si>
    <t xml:space="preserve">START Ziua 2 - POLUS CENTER </t>
  </si>
  <si>
    <t>SOSIRE Ziua 1-a POLUS CENTER</t>
  </si>
  <si>
    <t xml:space="preserve">Start Ziua 1 - Piata UNIRII  </t>
  </si>
  <si>
    <t>3,00 km/h</t>
  </si>
  <si>
    <t xml:space="preserve">SOSIRE Ziua 2 - POLUS CENTER </t>
  </si>
  <si>
    <t>37,20 km/h</t>
  </si>
  <si>
    <t>34,80 km/h</t>
  </si>
  <si>
    <t>44,40 km/h</t>
  </si>
  <si>
    <t>39,60 km/h</t>
  </si>
  <si>
    <t>50,07 km/h</t>
  </si>
  <si>
    <t>43,55 km/h</t>
  </si>
  <si>
    <t>18,24 km/h</t>
  </si>
  <si>
    <t>14,64 km/h</t>
  </si>
  <si>
    <t>20,40 km/h</t>
  </si>
  <si>
    <t>48,00 km/h</t>
  </si>
  <si>
    <t>Saliste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</si>
</sst>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\(0.00\)"/>
    <numFmt numFmtId="173" formatCode="0.0"/>
    <numFmt numFmtId="174" formatCode="[$-418]d\ mmmm\ yyyy"/>
    <numFmt numFmtId="175" formatCode="[$-F400]h:mm:ss\ AM/PM"/>
    <numFmt numFmtId="176" formatCode="h:mm;@"/>
  </numFmts>
  <fonts count="3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0" fontId="0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0" fontId="0" fillId="0" borderId="0" xfId="0" applyNumberFormat="1" applyFont="1" applyFill="1" applyBorder="1" applyAlignment="1">
      <alignment horizontal="center"/>
    </xf>
    <xf numFmtId="20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24" borderId="12" xfId="0" applyFont="1" applyFill="1" applyBorder="1" applyAlignment="1">
      <alignment horizontal="center"/>
    </xf>
    <xf numFmtId="0" fontId="0" fillId="24" borderId="12" xfId="0" applyFont="1" applyFill="1" applyBorder="1" applyAlignment="1">
      <alignment/>
    </xf>
    <xf numFmtId="2" fontId="0" fillId="24" borderId="12" xfId="0" applyNumberFormat="1" applyFont="1" applyFill="1" applyBorder="1" applyAlignment="1">
      <alignment/>
    </xf>
    <xf numFmtId="20" fontId="0" fillId="24" borderId="12" xfId="0" applyNumberFormat="1" applyFont="1" applyFill="1" applyBorder="1" applyAlignment="1">
      <alignment horizontal="center"/>
    </xf>
    <xf numFmtId="20" fontId="0" fillId="24" borderId="13" xfId="0" applyNumberFormat="1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0" fontId="0" fillId="24" borderId="14" xfId="0" applyFont="1" applyFill="1" applyBorder="1" applyAlignment="1">
      <alignment/>
    </xf>
    <xf numFmtId="20" fontId="0" fillId="24" borderId="14" xfId="0" applyNumberFormat="1" applyFont="1" applyFill="1" applyBorder="1" applyAlignment="1">
      <alignment horizontal="center"/>
    </xf>
    <xf numFmtId="20" fontId="0" fillId="24" borderId="15" xfId="0" applyNumberFormat="1" applyFont="1" applyFill="1" applyBorder="1" applyAlignment="1">
      <alignment horizontal="center"/>
    </xf>
    <xf numFmtId="2" fontId="0" fillId="24" borderId="12" xfId="0" applyNumberFormat="1" applyFont="1" applyFill="1" applyBorder="1" applyAlignment="1">
      <alignment horizontal="center"/>
    </xf>
    <xf numFmtId="0" fontId="29" fillId="25" borderId="16" xfId="0" applyFont="1" applyFill="1" applyBorder="1" applyAlignment="1">
      <alignment horizontal="center"/>
    </xf>
    <xf numFmtId="0" fontId="29" fillId="25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20" fontId="1" fillId="0" borderId="18" xfId="0" applyNumberFormat="1" applyFont="1" applyFill="1" applyBorder="1" applyAlignment="1">
      <alignment horizontal="center"/>
    </xf>
    <xf numFmtId="20" fontId="1" fillId="0" borderId="19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2" fontId="1" fillId="0" borderId="20" xfId="0" applyNumberFormat="1" applyFont="1" applyFill="1" applyBorder="1" applyAlignment="1">
      <alignment/>
    </xf>
    <xf numFmtId="20" fontId="1" fillId="0" borderId="20" xfId="0" applyNumberFormat="1" applyFont="1" applyFill="1" applyBorder="1" applyAlignment="1">
      <alignment/>
    </xf>
    <xf numFmtId="20" fontId="1" fillId="0" borderId="2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2" fontId="0" fillId="0" borderId="20" xfId="0" applyNumberFormat="1" applyFont="1" applyFill="1" applyBorder="1" applyAlignment="1">
      <alignment/>
    </xf>
    <xf numFmtId="2" fontId="0" fillId="0" borderId="20" xfId="0" applyNumberFormat="1" applyFont="1" applyFill="1" applyBorder="1" applyAlignment="1">
      <alignment horizontal="center"/>
    </xf>
    <xf numFmtId="20" fontId="0" fillId="0" borderId="20" xfId="0" applyNumberFormat="1" applyFont="1" applyFill="1" applyBorder="1" applyAlignment="1">
      <alignment horizontal="center"/>
    </xf>
    <xf numFmtId="2" fontId="1" fillId="24" borderId="14" xfId="0" applyNumberFormat="1" applyFont="1" applyFill="1" applyBorder="1" applyAlignment="1">
      <alignment horizontal="center"/>
    </xf>
    <xf numFmtId="20" fontId="1" fillId="0" borderId="16" xfId="0" applyNumberFormat="1" applyFont="1" applyFill="1" applyBorder="1" applyAlignment="1">
      <alignment horizontal="center"/>
    </xf>
    <xf numFmtId="20" fontId="1" fillId="0" borderId="17" xfId="0" applyNumberFormat="1" applyFont="1" applyFill="1" applyBorder="1" applyAlignment="1">
      <alignment horizontal="center"/>
    </xf>
    <xf numFmtId="20" fontId="1" fillId="0" borderId="10" xfId="0" applyNumberFormat="1" applyFont="1" applyFill="1" applyBorder="1" applyAlignment="1">
      <alignment horizontal="center"/>
    </xf>
    <xf numFmtId="176" fontId="0" fillId="0" borderId="20" xfId="0" applyNumberFormat="1" applyFont="1" applyFill="1" applyBorder="1" applyAlignment="1">
      <alignment horizontal="center"/>
    </xf>
    <xf numFmtId="2" fontId="1" fillId="24" borderId="14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right"/>
    </xf>
    <xf numFmtId="20" fontId="0" fillId="0" borderId="10" xfId="0" applyNumberFormat="1" applyFont="1" applyFill="1" applyBorder="1" applyAlignment="1">
      <alignment horizontal="center"/>
    </xf>
    <xf numFmtId="20" fontId="0" fillId="0" borderId="0" xfId="0" applyNumberFormat="1" applyFont="1" applyBorder="1" applyAlignment="1">
      <alignment horizontal="right"/>
    </xf>
    <xf numFmtId="2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20" xfId="0" applyFont="1" applyBorder="1" applyAlignment="1">
      <alignment/>
    </xf>
    <xf numFmtId="0" fontId="1" fillId="14" borderId="20" xfId="0" applyFont="1" applyFill="1" applyBorder="1" applyAlignment="1">
      <alignment/>
    </xf>
    <xf numFmtId="2" fontId="0" fillId="14" borderId="20" xfId="0" applyNumberFormat="1" applyFont="1" applyFill="1" applyBorder="1" applyAlignment="1">
      <alignment/>
    </xf>
    <xf numFmtId="2" fontId="28" fillId="14" borderId="20" xfId="0" applyNumberFormat="1" applyFont="1" applyFill="1" applyBorder="1" applyAlignment="1">
      <alignment horizontal="center"/>
    </xf>
    <xf numFmtId="20" fontId="1" fillId="14" borderId="20" xfId="0" applyNumberFormat="1" applyFont="1" applyFill="1" applyBorder="1" applyAlignment="1">
      <alignment horizontal="center"/>
    </xf>
    <xf numFmtId="20" fontId="0" fillId="14" borderId="11" xfId="0" applyNumberFormat="1" applyFont="1" applyFill="1" applyBorder="1" applyAlignment="1">
      <alignment horizontal="center"/>
    </xf>
    <xf numFmtId="2" fontId="1" fillId="14" borderId="20" xfId="0" applyNumberFormat="1" applyFont="1" applyFill="1" applyBorder="1" applyAlignment="1">
      <alignment horizontal="center"/>
    </xf>
    <xf numFmtId="20" fontId="1" fillId="14" borderId="10" xfId="0" applyNumberFormat="1" applyFont="1" applyFill="1" applyBorder="1" applyAlignment="1">
      <alignment horizontal="center"/>
    </xf>
    <xf numFmtId="0" fontId="1" fillId="20" borderId="21" xfId="0" applyFont="1" applyFill="1" applyBorder="1" applyAlignment="1">
      <alignment horizontal="center"/>
    </xf>
    <xf numFmtId="2" fontId="1" fillId="20" borderId="20" xfId="0" applyNumberFormat="1" applyFont="1" applyFill="1" applyBorder="1" applyAlignment="1">
      <alignment horizontal="center"/>
    </xf>
    <xf numFmtId="10" fontId="1" fillId="20" borderId="20" xfId="0" applyNumberFormat="1" applyFont="1" applyFill="1" applyBorder="1" applyAlignment="1">
      <alignment horizontal="center"/>
    </xf>
    <xf numFmtId="20" fontId="1" fillId="20" borderId="20" xfId="0" applyNumberFormat="1" applyFont="1" applyFill="1" applyBorder="1" applyAlignment="1">
      <alignment horizontal="center"/>
    </xf>
    <xf numFmtId="0" fontId="1" fillId="20" borderId="11" xfId="0" applyFont="1" applyFill="1" applyBorder="1" applyAlignment="1">
      <alignment/>
    </xf>
    <xf numFmtId="2" fontId="1" fillId="20" borderId="11" xfId="0" applyNumberFormat="1" applyFont="1" applyFill="1" applyBorder="1" applyAlignment="1">
      <alignment horizontal="center"/>
    </xf>
    <xf numFmtId="10" fontId="1" fillId="20" borderId="11" xfId="0" applyNumberFormat="1" applyFont="1" applyFill="1" applyBorder="1" applyAlignment="1">
      <alignment horizontal="center"/>
    </xf>
    <xf numFmtId="20" fontId="1" fillId="20" borderId="21" xfId="0" applyNumberFormat="1" applyFont="1" applyFill="1" applyBorder="1" applyAlignment="1">
      <alignment horizontal="center"/>
    </xf>
    <xf numFmtId="20" fontId="0" fillId="14" borderId="20" xfId="0" applyNumberFormat="1" applyFont="1" applyFill="1" applyBorder="1" applyAlignment="1">
      <alignment horizontal="center"/>
    </xf>
    <xf numFmtId="20" fontId="0" fillId="14" borderId="10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0" fontId="32" fillId="0" borderId="18" xfId="0" applyFont="1" applyBorder="1" applyAlignment="1">
      <alignment horizontal="center" textRotation="90"/>
    </xf>
    <xf numFmtId="0" fontId="33" fillId="0" borderId="22" xfId="0" applyFont="1" applyBorder="1" applyAlignment="1">
      <alignment horizontal="center" textRotation="90"/>
    </xf>
    <xf numFmtId="0" fontId="33" fillId="0" borderId="19" xfId="0" applyFont="1" applyBorder="1" applyAlignment="1">
      <alignment horizontal="center" textRotation="90"/>
    </xf>
    <xf numFmtId="0" fontId="32" fillId="0" borderId="22" xfId="0" applyFont="1" applyBorder="1" applyAlignment="1">
      <alignment horizontal="center" textRotation="90"/>
    </xf>
    <xf numFmtId="0" fontId="32" fillId="0" borderId="19" xfId="0" applyFont="1" applyBorder="1" applyAlignment="1">
      <alignment horizont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2</xdr:col>
      <xdr:colOff>142875</xdr:colOff>
      <xdr:row>0</xdr:row>
      <xdr:rowOff>523875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657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34</xdr:row>
      <xdr:rowOff>28575</xdr:rowOff>
    </xdr:from>
    <xdr:to>
      <xdr:col>2</xdr:col>
      <xdr:colOff>114300</xdr:colOff>
      <xdr:row>34</xdr:row>
      <xdr:rowOff>485775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038850"/>
          <a:ext cx="657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34</xdr:row>
      <xdr:rowOff>133350</xdr:rowOff>
    </xdr:from>
    <xdr:to>
      <xdr:col>2</xdr:col>
      <xdr:colOff>1076325</xdr:colOff>
      <xdr:row>34</xdr:row>
      <xdr:rowOff>457200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6143625"/>
          <a:ext cx="914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0</xdr:row>
      <xdr:rowOff>171450</xdr:rowOff>
    </xdr:from>
    <xdr:to>
      <xdr:col>2</xdr:col>
      <xdr:colOff>1133475</xdr:colOff>
      <xdr:row>0</xdr:row>
      <xdr:rowOff>495300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171450"/>
          <a:ext cx="914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tabSelected="1" zoomScale="115" zoomScaleNormal="115" zoomScalePageLayoutView="0" workbookViewId="0" topLeftCell="A1">
      <selection activeCell="C26" sqref="C26"/>
    </sheetView>
  </sheetViews>
  <sheetFormatPr defaultColWidth="9.140625" defaultRowHeight="12.75"/>
  <cols>
    <col min="1" max="1" width="4.57421875" style="4" customWidth="1"/>
    <col min="2" max="2" width="4.00390625" style="5" customWidth="1"/>
    <col min="3" max="3" width="37.140625" style="4" customWidth="1"/>
    <col min="4" max="4" width="6.421875" style="8" customWidth="1"/>
    <col min="5" max="5" width="6.7109375" style="8" customWidth="1"/>
    <col min="6" max="6" width="6.421875" style="8" customWidth="1"/>
    <col min="7" max="7" width="6.8515625" style="17" customWidth="1"/>
    <col min="8" max="8" width="7.140625" style="6" customWidth="1"/>
    <col min="9" max="9" width="4.00390625" style="4" customWidth="1"/>
    <col min="10" max="10" width="10.421875" style="4" customWidth="1"/>
    <col min="11" max="11" width="9.28125" style="4" customWidth="1"/>
    <col min="12" max="14" width="9.421875" style="4" customWidth="1"/>
    <col min="15" max="16384" width="9.140625" style="4" customWidth="1"/>
  </cols>
  <sheetData>
    <row r="1" spans="1:8" s="9" customFormat="1" ht="46.5" customHeight="1">
      <c r="A1" s="81"/>
      <c r="B1" s="81"/>
      <c r="C1" s="82"/>
      <c r="D1" s="82"/>
      <c r="E1" s="82"/>
      <c r="F1" s="82"/>
      <c r="G1" s="82"/>
      <c r="H1" s="82"/>
    </row>
    <row r="2" spans="1:8" ht="20.25">
      <c r="A2" s="86" t="s">
        <v>26</v>
      </c>
      <c r="B2" s="86"/>
      <c r="C2" s="86"/>
      <c r="D2" s="86"/>
      <c r="E2" s="86"/>
      <c r="F2" s="86"/>
      <c r="G2" s="86"/>
      <c r="H2" s="86"/>
    </row>
    <row r="3" spans="1:8" ht="12.75">
      <c r="A3" s="83" t="s">
        <v>27</v>
      </c>
      <c r="B3" s="83"/>
      <c r="C3" s="84"/>
      <c r="D3" s="84"/>
      <c r="E3" s="84"/>
      <c r="F3" s="84"/>
      <c r="G3" s="84"/>
      <c r="H3" s="84"/>
    </row>
    <row r="4" spans="1:11" s="10" customFormat="1" ht="8.25">
      <c r="A4" s="84"/>
      <c r="B4" s="84"/>
      <c r="C4" s="84"/>
      <c r="D4" s="84"/>
      <c r="E4" s="84"/>
      <c r="F4" s="84"/>
      <c r="G4" s="84"/>
      <c r="H4" s="84"/>
      <c r="K4" s="11"/>
    </row>
    <row r="5" spans="1:11" ht="12.75">
      <c r="A5" s="84"/>
      <c r="B5" s="84"/>
      <c r="C5" s="84"/>
      <c r="D5" s="84"/>
      <c r="E5" s="84"/>
      <c r="F5" s="84"/>
      <c r="G5" s="84"/>
      <c r="H5" s="84"/>
      <c r="K5" s="1"/>
    </row>
    <row r="6" spans="1:11" ht="15.75" customHeight="1">
      <c r="A6" s="85"/>
      <c r="B6" s="85"/>
      <c r="C6" s="85"/>
      <c r="D6" s="85"/>
      <c r="E6" s="85"/>
      <c r="F6" s="85"/>
      <c r="G6" s="85"/>
      <c r="H6" s="85"/>
      <c r="K6" s="1"/>
    </row>
    <row r="7" spans="1:11" ht="12.75">
      <c r="A7" s="31" t="s">
        <v>2</v>
      </c>
      <c r="B7" s="31" t="s">
        <v>3</v>
      </c>
      <c r="C7" s="78" t="s">
        <v>29</v>
      </c>
      <c r="D7" s="87" t="s">
        <v>45</v>
      </c>
      <c r="E7" s="88"/>
      <c r="F7" s="89"/>
      <c r="G7" s="35" t="s">
        <v>48</v>
      </c>
      <c r="H7" s="48" t="s">
        <v>50</v>
      </c>
      <c r="I7" s="90" t="s">
        <v>53</v>
      </c>
      <c r="K7" s="9"/>
    </row>
    <row r="8" spans="1:11" ht="12.75">
      <c r="A8" s="32" t="s">
        <v>54</v>
      </c>
      <c r="B8" s="32" t="s">
        <v>54</v>
      </c>
      <c r="C8" s="79"/>
      <c r="D8" s="33" t="s">
        <v>3</v>
      </c>
      <c r="E8" s="33" t="s">
        <v>46</v>
      </c>
      <c r="F8" s="34" t="s">
        <v>47</v>
      </c>
      <c r="G8" s="36" t="s">
        <v>49</v>
      </c>
      <c r="H8" s="49" t="s">
        <v>51</v>
      </c>
      <c r="I8" s="91"/>
      <c r="K8" s="9"/>
    </row>
    <row r="9" spans="1:9" ht="12.75" customHeight="1">
      <c r="A9" s="37">
        <v>0</v>
      </c>
      <c r="B9" s="37"/>
      <c r="C9" s="38" t="s">
        <v>88</v>
      </c>
      <c r="D9" s="39"/>
      <c r="E9" s="39"/>
      <c r="F9" s="39"/>
      <c r="G9" s="40"/>
      <c r="H9" s="50">
        <v>0.7298611111111111</v>
      </c>
      <c r="I9" s="91"/>
    </row>
    <row r="10" spans="1:10" ht="12.75" customHeight="1">
      <c r="A10" s="42" t="s">
        <v>38</v>
      </c>
      <c r="B10" s="37"/>
      <c r="C10" s="43" t="s">
        <v>4</v>
      </c>
      <c r="D10" s="39"/>
      <c r="E10" s="45">
        <v>6.1</v>
      </c>
      <c r="F10" s="45">
        <f>E10</f>
        <v>6.1</v>
      </c>
      <c r="G10" s="46">
        <v>0.017361111111111112</v>
      </c>
      <c r="H10" s="54">
        <f>H9+G10</f>
        <v>0.7472222222222222</v>
      </c>
      <c r="I10" s="91"/>
      <c r="J10" s="56" t="s">
        <v>98</v>
      </c>
    </row>
    <row r="11" spans="1:9" ht="12.75">
      <c r="A11" s="42"/>
      <c r="B11" s="42"/>
      <c r="C11" s="61" t="s">
        <v>9</v>
      </c>
      <c r="D11" s="62"/>
      <c r="E11" s="63" t="s">
        <v>10</v>
      </c>
      <c r="F11" s="63" t="s">
        <v>10</v>
      </c>
      <c r="G11" s="64">
        <v>0.010416666666666666</v>
      </c>
      <c r="H11" s="65"/>
      <c r="I11" s="91"/>
    </row>
    <row r="12" spans="1:9" ht="12.75">
      <c r="A12" s="42" t="s">
        <v>39</v>
      </c>
      <c r="B12" s="42"/>
      <c r="C12" s="43" t="s">
        <v>5</v>
      </c>
      <c r="D12" s="44"/>
      <c r="E12" s="45"/>
      <c r="F12" s="45"/>
      <c r="G12" s="46"/>
      <c r="H12" s="54">
        <f>H10+G11</f>
        <v>0.7576388888888889</v>
      </c>
      <c r="I12" s="91"/>
    </row>
    <row r="13" spans="1:9" ht="12.75">
      <c r="A13" s="29" t="s">
        <v>30</v>
      </c>
      <c r="B13" s="19"/>
      <c r="C13" s="20" t="s">
        <v>22</v>
      </c>
      <c r="D13" s="21"/>
      <c r="E13" s="21"/>
      <c r="F13" s="21"/>
      <c r="G13" s="22"/>
      <c r="H13" s="22"/>
      <c r="I13" s="91"/>
    </row>
    <row r="14" spans="1:9" ht="12.75">
      <c r="A14" s="30">
        <v>1</v>
      </c>
      <c r="B14" s="24"/>
      <c r="C14" s="25" t="s">
        <v>21</v>
      </c>
      <c r="D14" s="52">
        <f>D16+D18</f>
        <v>9.1</v>
      </c>
      <c r="E14" s="47">
        <f>E15+E17+E19+E21</f>
        <v>55.2</v>
      </c>
      <c r="F14" s="47">
        <f>F15+F17+F19+F21</f>
        <v>64.3</v>
      </c>
      <c r="G14" s="26"/>
      <c r="H14" s="26"/>
      <c r="I14" s="91"/>
    </row>
    <row r="15" spans="1:10" ht="12.75">
      <c r="A15" s="42">
        <v>1</v>
      </c>
      <c r="B15" s="42"/>
      <c r="C15" s="43" t="s">
        <v>101</v>
      </c>
      <c r="D15" s="45"/>
      <c r="E15" s="45">
        <v>37.2</v>
      </c>
      <c r="F15" s="45">
        <f>E15</f>
        <v>37.2</v>
      </c>
      <c r="G15" s="46">
        <v>0.041666666666666664</v>
      </c>
      <c r="H15" s="54">
        <f>H12+G15</f>
        <v>0.7993055555555555</v>
      </c>
      <c r="I15" s="91"/>
      <c r="J15" s="57" t="s">
        <v>91</v>
      </c>
    </row>
    <row r="16" spans="1:9" ht="12.75">
      <c r="A16" s="38"/>
      <c r="B16" s="37">
        <v>1</v>
      </c>
      <c r="C16" s="38" t="s">
        <v>56</v>
      </c>
      <c r="D16" s="33">
        <v>7.9</v>
      </c>
      <c r="E16" s="33"/>
      <c r="F16" s="33"/>
      <c r="G16" s="41">
        <v>0.0020833333333333333</v>
      </c>
      <c r="H16" s="50">
        <f>H15+G16</f>
        <v>0.8013888888888888</v>
      </c>
      <c r="I16" s="91"/>
    </row>
    <row r="17" spans="1:10" s="9" customFormat="1" ht="12.75">
      <c r="A17" s="42">
        <v>2</v>
      </c>
      <c r="B17" s="42"/>
      <c r="C17" s="43" t="s">
        <v>81</v>
      </c>
      <c r="D17" s="45"/>
      <c r="E17" s="45">
        <v>11.8</v>
      </c>
      <c r="F17" s="45">
        <f>E17+D16</f>
        <v>19.700000000000003</v>
      </c>
      <c r="G17" s="46">
        <v>0.024305555555555556</v>
      </c>
      <c r="H17" s="54">
        <f>H16+G17</f>
        <v>0.8256944444444444</v>
      </c>
      <c r="I17" s="91"/>
      <c r="J17" s="58" t="s">
        <v>92</v>
      </c>
    </row>
    <row r="18" spans="1:9" s="9" customFormat="1" ht="12.75">
      <c r="A18" s="38"/>
      <c r="B18" s="37">
        <v>2</v>
      </c>
      <c r="C18" s="38" t="s">
        <v>78</v>
      </c>
      <c r="D18" s="33">
        <v>1.2</v>
      </c>
      <c r="E18" s="33"/>
      <c r="F18" s="33"/>
      <c r="G18" s="41">
        <v>0.0020833333333333333</v>
      </c>
      <c r="H18" s="50">
        <f>H17+G18</f>
        <v>0.8277777777777777</v>
      </c>
      <c r="I18" s="91"/>
    </row>
    <row r="19" spans="1:10" s="9" customFormat="1" ht="12.75">
      <c r="A19" s="42" t="s">
        <v>40</v>
      </c>
      <c r="B19" s="37"/>
      <c r="C19" s="43" t="s">
        <v>65</v>
      </c>
      <c r="D19" s="33"/>
      <c r="E19" s="45">
        <v>6.1</v>
      </c>
      <c r="F19" s="45">
        <f>E19+D18</f>
        <v>7.3</v>
      </c>
      <c r="G19" s="46">
        <v>0.017361111111111112</v>
      </c>
      <c r="H19" s="54">
        <f>H18+G19</f>
        <v>0.8451388888888889</v>
      </c>
      <c r="I19" s="91"/>
      <c r="J19" s="58" t="s">
        <v>97</v>
      </c>
    </row>
    <row r="20" spans="1:9" s="9" customFormat="1" ht="12.75">
      <c r="A20" s="38"/>
      <c r="B20" s="37"/>
      <c r="C20" s="38" t="s">
        <v>80</v>
      </c>
      <c r="D20" s="33"/>
      <c r="E20" s="33"/>
      <c r="F20" s="33"/>
      <c r="G20" s="41">
        <v>0.010416666666666666</v>
      </c>
      <c r="H20" s="50" t="s">
        <v>10</v>
      </c>
      <c r="I20" s="91"/>
    </row>
    <row r="21" spans="1:9" s="9" customFormat="1" ht="12.75">
      <c r="A21" s="42" t="s">
        <v>41</v>
      </c>
      <c r="B21" s="37"/>
      <c r="C21" s="43" t="s">
        <v>64</v>
      </c>
      <c r="D21" s="45"/>
      <c r="E21" s="45">
        <v>0.1</v>
      </c>
      <c r="F21" s="45">
        <f>E21</f>
        <v>0.1</v>
      </c>
      <c r="G21" s="46" t="s">
        <v>10</v>
      </c>
      <c r="H21" s="50">
        <f>H19+G20</f>
        <v>0.8555555555555555</v>
      </c>
      <c r="I21" s="91"/>
    </row>
    <row r="22" spans="1:9" s="9" customFormat="1" ht="12.75">
      <c r="A22" s="38"/>
      <c r="B22" s="37"/>
      <c r="C22" s="61" t="s">
        <v>11</v>
      </c>
      <c r="D22" s="66"/>
      <c r="E22" s="66"/>
      <c r="F22" s="66"/>
      <c r="G22" s="64">
        <v>0.020833333333333332</v>
      </c>
      <c r="H22" s="67"/>
      <c r="I22" s="91"/>
    </row>
    <row r="23" spans="1:9" s="9" customFormat="1" ht="12.75">
      <c r="A23" s="42" t="s">
        <v>55</v>
      </c>
      <c r="B23" s="42"/>
      <c r="C23" s="43" t="s">
        <v>12</v>
      </c>
      <c r="D23" s="45"/>
      <c r="E23" s="45" t="s">
        <v>10</v>
      </c>
      <c r="F23" s="45" t="s">
        <v>10</v>
      </c>
      <c r="G23" s="46"/>
      <c r="H23" s="54">
        <f>H21+G22</f>
        <v>0.8763888888888889</v>
      </c>
      <c r="I23" s="91"/>
    </row>
    <row r="24" spans="1:9" s="9" customFormat="1" ht="12.75">
      <c r="A24" s="29" t="s">
        <v>30</v>
      </c>
      <c r="B24" s="19"/>
      <c r="C24" s="20" t="s">
        <v>23</v>
      </c>
      <c r="D24" s="28" t="s">
        <v>10</v>
      </c>
      <c r="E24" s="28"/>
      <c r="F24" s="28"/>
      <c r="G24" s="22"/>
      <c r="H24" s="22"/>
      <c r="I24" s="91"/>
    </row>
    <row r="25" spans="1:9" s="9" customFormat="1" ht="12.75">
      <c r="A25" s="30">
        <v>2</v>
      </c>
      <c r="B25" s="24"/>
      <c r="C25" s="25" t="s">
        <v>21</v>
      </c>
      <c r="D25" s="47">
        <f>D27</f>
        <v>7.9</v>
      </c>
      <c r="E25" s="47">
        <f>E26+E28+E31</f>
        <v>47.400000000000006</v>
      </c>
      <c r="F25" s="47">
        <f>F26+F28+F31</f>
        <v>55.300000000000004</v>
      </c>
      <c r="G25" s="26"/>
      <c r="H25" s="26"/>
      <c r="I25" s="91"/>
    </row>
    <row r="26" spans="1:10" s="9" customFormat="1" ht="12.75">
      <c r="A26" s="42">
        <v>3</v>
      </c>
      <c r="B26" s="42"/>
      <c r="C26" s="43" t="s">
        <v>101</v>
      </c>
      <c r="D26" s="45"/>
      <c r="E26" s="45">
        <v>37.2</v>
      </c>
      <c r="F26" s="45">
        <f>E26</f>
        <v>37.2</v>
      </c>
      <c r="G26" s="46">
        <v>0.041666666666666664</v>
      </c>
      <c r="H26" s="46">
        <f>H23+G26</f>
        <v>0.9180555555555555</v>
      </c>
      <c r="I26" s="91"/>
      <c r="J26" s="57" t="s">
        <v>91</v>
      </c>
    </row>
    <row r="27" spans="1:9" s="9" customFormat="1" ht="12.75">
      <c r="A27" s="38"/>
      <c r="B27" s="37">
        <v>3</v>
      </c>
      <c r="C27" s="38" t="s">
        <v>58</v>
      </c>
      <c r="D27" s="33">
        <v>7.9</v>
      </c>
      <c r="E27" s="33"/>
      <c r="F27" s="33"/>
      <c r="G27" s="41">
        <v>0.0020833333333333333</v>
      </c>
      <c r="H27" s="41">
        <f>H26+G27</f>
        <v>0.9201388888888888</v>
      </c>
      <c r="I27" s="91"/>
    </row>
    <row r="28" spans="1:10" s="9" customFormat="1" ht="12.75">
      <c r="A28" s="42" t="s">
        <v>42</v>
      </c>
      <c r="B28" s="42"/>
      <c r="C28" s="43" t="s">
        <v>13</v>
      </c>
      <c r="D28" s="45"/>
      <c r="E28" s="45">
        <v>10</v>
      </c>
      <c r="F28" s="45">
        <f>D27+E28</f>
        <v>17.9</v>
      </c>
      <c r="G28" s="46">
        <v>0.017361111111111112</v>
      </c>
      <c r="H28" s="51">
        <f>H27+G28</f>
        <v>0.9375</v>
      </c>
      <c r="I28" s="91"/>
      <c r="J28" s="58" t="s">
        <v>93</v>
      </c>
    </row>
    <row r="29" spans="1:9" s="9" customFormat="1" ht="12.75">
      <c r="A29" s="42"/>
      <c r="B29" s="42"/>
      <c r="C29" s="61" t="s">
        <v>52</v>
      </c>
      <c r="D29" s="63" t="s">
        <v>10</v>
      </c>
      <c r="E29" s="63" t="s">
        <v>10</v>
      </c>
      <c r="F29" s="63" t="s">
        <v>10</v>
      </c>
      <c r="G29" s="64">
        <v>0.03125</v>
      </c>
      <c r="H29" s="76"/>
      <c r="I29" s="91"/>
    </row>
    <row r="30" spans="1:9" s="9" customFormat="1" ht="12.75">
      <c r="A30" s="42" t="s">
        <v>43</v>
      </c>
      <c r="B30" s="42"/>
      <c r="C30" s="43" t="s">
        <v>6</v>
      </c>
      <c r="D30" s="45"/>
      <c r="E30" s="45"/>
      <c r="F30" s="45"/>
      <c r="G30" s="46"/>
      <c r="H30" s="46">
        <f>H28+G29</f>
        <v>0.96875</v>
      </c>
      <c r="I30" s="91"/>
    </row>
    <row r="31" spans="1:16" ht="12.75">
      <c r="A31" s="42" t="s">
        <v>44</v>
      </c>
      <c r="B31" s="42"/>
      <c r="C31" s="38" t="s">
        <v>87</v>
      </c>
      <c r="D31" s="33"/>
      <c r="E31" s="45">
        <v>0.2</v>
      </c>
      <c r="F31" s="45">
        <v>0.2</v>
      </c>
      <c r="G31" s="46">
        <v>0.001388888888888889</v>
      </c>
      <c r="H31" s="46">
        <f>H30+G31</f>
        <v>0.9701388888888889</v>
      </c>
      <c r="I31" s="92"/>
      <c r="J31" s="55" t="s">
        <v>75</v>
      </c>
      <c r="K31" s="7"/>
      <c r="L31" s="7"/>
      <c r="M31" s="7"/>
      <c r="N31" s="7"/>
      <c r="O31" s="7"/>
      <c r="P31" s="7"/>
    </row>
    <row r="32" spans="1:16" ht="12.75">
      <c r="A32" s="12"/>
      <c r="B32" s="13"/>
      <c r="C32" s="68" t="s">
        <v>14</v>
      </c>
      <c r="D32" s="69">
        <f>D16+D18+D27</f>
        <v>17</v>
      </c>
      <c r="E32" s="69">
        <f>E10+E15+E17+E19+E26+E28+E31+E21</f>
        <v>108.7</v>
      </c>
      <c r="F32" s="69">
        <f>F10+F15+F17+F19+F26+F28+F31+F21</f>
        <v>125.7</v>
      </c>
      <c r="G32" s="70">
        <f>ROUND((D32/F32),4)</f>
        <v>0.1352</v>
      </c>
      <c r="H32" s="71">
        <f>H31-H9</f>
        <v>0.2402777777777778</v>
      </c>
      <c r="J32" s="7"/>
      <c r="K32" s="7"/>
      <c r="L32" s="7"/>
      <c r="M32" s="7"/>
      <c r="N32" s="7"/>
      <c r="O32" s="7"/>
      <c r="P32" s="7"/>
    </row>
    <row r="33" spans="1:8" ht="12.75">
      <c r="A33" s="14"/>
      <c r="B33" s="14"/>
      <c r="C33" s="15"/>
      <c r="D33" s="2"/>
      <c r="E33" s="2"/>
      <c r="F33" s="2" t="s">
        <v>10</v>
      </c>
      <c r="G33" s="3"/>
      <c r="H33" s="16"/>
    </row>
    <row r="34" spans="1:8" ht="12.75">
      <c r="A34" s="14"/>
      <c r="B34" s="14"/>
      <c r="C34" s="15"/>
      <c r="D34" s="2"/>
      <c r="E34" s="2"/>
      <c r="F34" s="2"/>
      <c r="G34" s="3"/>
      <c r="H34" s="16"/>
    </row>
    <row r="35" spans="1:8" ht="42.75" customHeight="1">
      <c r="A35" s="81"/>
      <c r="B35" s="81"/>
      <c r="C35" s="82"/>
      <c r="D35" s="82"/>
      <c r="E35" s="82"/>
      <c r="F35" s="82"/>
      <c r="G35" s="82"/>
      <c r="H35" s="82"/>
    </row>
    <row r="36" spans="1:8" ht="20.25">
      <c r="A36" s="86" t="s">
        <v>26</v>
      </c>
      <c r="B36" s="86"/>
      <c r="C36" s="86"/>
      <c r="D36" s="86"/>
      <c r="E36" s="86"/>
      <c r="F36" s="86"/>
      <c r="G36" s="86"/>
      <c r="H36" s="86"/>
    </row>
    <row r="37" spans="1:8" ht="12.75">
      <c r="A37" s="83" t="s">
        <v>28</v>
      </c>
      <c r="B37" s="83"/>
      <c r="C37" s="84"/>
      <c r="D37" s="84"/>
      <c r="E37" s="84"/>
      <c r="F37" s="84"/>
      <c r="G37" s="84"/>
      <c r="H37" s="84"/>
    </row>
    <row r="38" spans="1:8" ht="12.75">
      <c r="A38" s="84"/>
      <c r="B38" s="84"/>
      <c r="C38" s="84"/>
      <c r="D38" s="84"/>
      <c r="E38" s="84"/>
      <c r="F38" s="84"/>
      <c r="G38" s="84"/>
      <c r="H38" s="84"/>
    </row>
    <row r="39" spans="1:10" s="9" customFormat="1" ht="12.75">
      <c r="A39" s="84"/>
      <c r="B39" s="84"/>
      <c r="C39" s="84"/>
      <c r="D39" s="84"/>
      <c r="E39" s="84"/>
      <c r="F39" s="84"/>
      <c r="G39" s="84"/>
      <c r="H39" s="84"/>
      <c r="J39" s="1"/>
    </row>
    <row r="40" spans="1:9" s="9" customFormat="1" ht="12.75">
      <c r="A40" s="85"/>
      <c r="B40" s="85"/>
      <c r="C40" s="85"/>
      <c r="D40" s="85"/>
      <c r="E40" s="85"/>
      <c r="F40" s="85"/>
      <c r="G40" s="85"/>
      <c r="H40" s="85"/>
      <c r="I40" s="1"/>
    </row>
    <row r="41" spans="1:9" s="9" customFormat="1" ht="12.75" customHeight="1">
      <c r="A41" s="31" t="s">
        <v>2</v>
      </c>
      <c r="B41" s="31" t="s">
        <v>3</v>
      </c>
      <c r="C41" s="78" t="s">
        <v>29</v>
      </c>
      <c r="D41" s="87" t="s">
        <v>45</v>
      </c>
      <c r="E41" s="88"/>
      <c r="F41" s="89"/>
      <c r="G41" s="35" t="s">
        <v>48</v>
      </c>
      <c r="H41" s="35" t="s">
        <v>50</v>
      </c>
      <c r="I41" s="90" t="s">
        <v>73</v>
      </c>
    </row>
    <row r="42" spans="1:9" s="9" customFormat="1" ht="12.75" customHeight="1">
      <c r="A42" s="32" t="s">
        <v>54</v>
      </c>
      <c r="B42" s="32" t="s">
        <v>54</v>
      </c>
      <c r="C42" s="79"/>
      <c r="D42" s="33" t="s">
        <v>3</v>
      </c>
      <c r="E42" s="33" t="s">
        <v>46</v>
      </c>
      <c r="F42" s="34" t="s">
        <v>47</v>
      </c>
      <c r="G42" s="36" t="s">
        <v>49</v>
      </c>
      <c r="H42" s="36" t="s">
        <v>51</v>
      </c>
      <c r="I42" s="91"/>
    </row>
    <row r="43" spans="1:9" ht="12.75">
      <c r="A43" s="37" t="s">
        <v>31</v>
      </c>
      <c r="B43" s="37"/>
      <c r="C43" s="38" t="s">
        <v>86</v>
      </c>
      <c r="D43" s="33"/>
      <c r="E43" s="33"/>
      <c r="F43" s="45"/>
      <c r="G43" s="41"/>
      <c r="H43" s="41">
        <v>0.4173611111111111</v>
      </c>
      <c r="I43" s="91"/>
    </row>
    <row r="44" spans="1:11" s="10" customFormat="1" ht="12" customHeight="1">
      <c r="A44" s="42" t="s">
        <v>32</v>
      </c>
      <c r="B44" s="42"/>
      <c r="C44" s="43" t="s">
        <v>7</v>
      </c>
      <c r="D44" s="33"/>
      <c r="E44" s="45">
        <v>0.1</v>
      </c>
      <c r="F44" s="45">
        <f>E44</f>
        <v>0.1</v>
      </c>
      <c r="G44" s="46">
        <v>0.001388888888888889</v>
      </c>
      <c r="H44" s="46">
        <f>H43+G44</f>
        <v>0.41875</v>
      </c>
      <c r="I44" s="91"/>
      <c r="J44" s="56" t="s">
        <v>89</v>
      </c>
      <c r="K44" s="11"/>
    </row>
    <row r="45" spans="1:11" ht="12.75">
      <c r="A45" s="42"/>
      <c r="B45" s="42"/>
      <c r="C45" s="61" t="s">
        <v>15</v>
      </c>
      <c r="D45" s="66"/>
      <c r="E45" s="63" t="s">
        <v>10</v>
      </c>
      <c r="F45" s="63" t="s">
        <v>10</v>
      </c>
      <c r="G45" s="64">
        <v>0.010416666666666666</v>
      </c>
      <c r="H45" s="76"/>
      <c r="I45" s="91"/>
      <c r="K45" s="1"/>
    </row>
    <row r="46" spans="1:11" ht="12.75">
      <c r="A46" s="42" t="s">
        <v>33</v>
      </c>
      <c r="B46" s="42"/>
      <c r="C46" s="43" t="s">
        <v>8</v>
      </c>
      <c r="D46" s="33"/>
      <c r="E46" s="45"/>
      <c r="F46" s="45"/>
      <c r="G46" s="46"/>
      <c r="H46" s="46">
        <f>H44+G45</f>
        <v>0.4291666666666667</v>
      </c>
      <c r="I46" s="91"/>
      <c r="K46" s="1"/>
    </row>
    <row r="47" spans="1:11" ht="12.75">
      <c r="A47" s="29" t="s">
        <v>30</v>
      </c>
      <c r="B47" s="19"/>
      <c r="C47" s="20" t="s">
        <v>23</v>
      </c>
      <c r="D47" s="28" t="s">
        <v>10</v>
      </c>
      <c r="E47" s="28" t="s">
        <v>10</v>
      </c>
      <c r="F47" s="28" t="s">
        <v>10</v>
      </c>
      <c r="G47" s="22"/>
      <c r="H47" s="23"/>
      <c r="I47" s="91"/>
      <c r="K47" s="1"/>
    </row>
    <row r="48" spans="1:9" ht="12.75">
      <c r="A48" s="30">
        <v>3</v>
      </c>
      <c r="B48" s="24"/>
      <c r="C48" s="25" t="s">
        <v>24</v>
      </c>
      <c r="D48" s="47">
        <f>D50+D52</f>
        <v>31.1</v>
      </c>
      <c r="E48" s="47">
        <f>E49+E51+E53</f>
        <v>57</v>
      </c>
      <c r="F48" s="47">
        <f>F49+F51+F53</f>
        <v>88.1</v>
      </c>
      <c r="G48" s="26"/>
      <c r="H48" s="27"/>
      <c r="I48" s="91"/>
    </row>
    <row r="49" spans="1:10" ht="12.75">
      <c r="A49" s="42">
        <v>4</v>
      </c>
      <c r="B49" s="42"/>
      <c r="C49" s="43" t="s">
        <v>59</v>
      </c>
      <c r="D49" s="44"/>
      <c r="E49" s="45">
        <v>23.1</v>
      </c>
      <c r="F49" s="45">
        <f>F46+E49</f>
        <v>23.1</v>
      </c>
      <c r="G49" s="46">
        <v>0.024305555555555556</v>
      </c>
      <c r="H49" s="46">
        <f>H46+G49</f>
        <v>0.4534722222222223</v>
      </c>
      <c r="I49" s="91"/>
      <c r="J49" s="59" t="s">
        <v>94</v>
      </c>
    </row>
    <row r="50" spans="1:9" ht="12.75">
      <c r="A50" s="53"/>
      <c r="B50" s="37">
        <v>4</v>
      </c>
      <c r="C50" s="38" t="s">
        <v>60</v>
      </c>
      <c r="D50" s="33">
        <v>23</v>
      </c>
      <c r="E50" s="33"/>
      <c r="F50" s="45"/>
      <c r="G50" s="41">
        <v>0.0020833333333333333</v>
      </c>
      <c r="H50" s="41">
        <f aca="true" t="shared" si="0" ref="H50:H57">H49+G50</f>
        <v>0.4555555555555556</v>
      </c>
      <c r="I50" s="91"/>
    </row>
    <row r="51" spans="1:10" ht="12.75">
      <c r="A51" s="42">
        <v>5</v>
      </c>
      <c r="B51" s="42"/>
      <c r="C51" s="43" t="s">
        <v>61</v>
      </c>
      <c r="D51" s="45"/>
      <c r="E51" s="45">
        <v>22.9</v>
      </c>
      <c r="F51" s="45">
        <f>E51+D50</f>
        <v>45.9</v>
      </c>
      <c r="G51" s="46">
        <v>0.03819444444444444</v>
      </c>
      <c r="H51" s="46">
        <f t="shared" si="0"/>
        <v>0.49375</v>
      </c>
      <c r="I51" s="91"/>
      <c r="J51" s="59" t="s">
        <v>95</v>
      </c>
    </row>
    <row r="52" spans="1:9" ht="12.75">
      <c r="A52" s="38"/>
      <c r="B52" s="37">
        <v>5</v>
      </c>
      <c r="C52" s="38" t="s">
        <v>76</v>
      </c>
      <c r="D52" s="33">
        <v>8.1</v>
      </c>
      <c r="E52" s="39"/>
      <c r="F52" s="44"/>
      <c r="G52" s="41">
        <v>0.0020833333333333333</v>
      </c>
      <c r="H52" s="41">
        <f t="shared" si="0"/>
        <v>0.49583333333333335</v>
      </c>
      <c r="I52" s="91"/>
    </row>
    <row r="53" spans="1:11" ht="12.75">
      <c r="A53" s="29" t="s">
        <v>30</v>
      </c>
      <c r="B53" s="19"/>
      <c r="C53" s="20" t="s">
        <v>25</v>
      </c>
      <c r="D53" s="28"/>
      <c r="E53" s="28">
        <v>11</v>
      </c>
      <c r="F53" s="28">
        <f>D52+E53</f>
        <v>19.1</v>
      </c>
      <c r="G53" s="22"/>
      <c r="H53" s="23"/>
      <c r="I53" s="91"/>
      <c r="K53" s="1"/>
    </row>
    <row r="54" spans="1:9" ht="12.75">
      <c r="A54" s="30" t="s">
        <v>71</v>
      </c>
      <c r="B54" s="24"/>
      <c r="C54" s="25" t="s">
        <v>24</v>
      </c>
      <c r="D54" s="47">
        <f>D56</f>
        <v>21.9</v>
      </c>
      <c r="E54" s="47">
        <f>E55+E57+E59-E53</f>
        <v>45.199999999999996</v>
      </c>
      <c r="F54" s="47">
        <f>F55+F57+F59-F53</f>
        <v>67.1</v>
      </c>
      <c r="G54" s="26"/>
      <c r="H54" s="27"/>
      <c r="I54" s="91"/>
    </row>
    <row r="55" spans="1:10" ht="12.75">
      <c r="A55" s="42">
        <v>6</v>
      </c>
      <c r="B55" s="42"/>
      <c r="C55" s="43" t="s">
        <v>63</v>
      </c>
      <c r="D55" s="45"/>
      <c r="E55" s="45">
        <v>35.9</v>
      </c>
      <c r="F55" s="45">
        <f>D52+E55</f>
        <v>44</v>
      </c>
      <c r="G55" s="46">
        <v>0.03819444444444444</v>
      </c>
      <c r="H55" s="46">
        <f>H52+G55</f>
        <v>0.5340277777777778</v>
      </c>
      <c r="I55" s="91"/>
      <c r="J55" s="59" t="s">
        <v>100</v>
      </c>
    </row>
    <row r="56" spans="1:9" ht="12.75">
      <c r="A56" s="38"/>
      <c r="B56" s="37">
        <v>6</v>
      </c>
      <c r="C56" s="38" t="s">
        <v>62</v>
      </c>
      <c r="D56" s="33">
        <v>21.9</v>
      </c>
      <c r="E56" s="39"/>
      <c r="F56" s="44"/>
      <c r="G56" s="41">
        <v>0.0020833333333333333</v>
      </c>
      <c r="H56" s="46">
        <f t="shared" si="0"/>
        <v>0.5361111111111111</v>
      </c>
      <c r="I56" s="91"/>
    </row>
    <row r="57" spans="1:10" ht="12.75">
      <c r="A57" s="42" t="s">
        <v>34</v>
      </c>
      <c r="B57" s="42"/>
      <c r="C57" s="43" t="s">
        <v>66</v>
      </c>
      <c r="D57" s="45"/>
      <c r="E57" s="45">
        <v>20.2</v>
      </c>
      <c r="F57" s="45">
        <f>D56+E57</f>
        <v>42.099999999999994</v>
      </c>
      <c r="G57" s="46">
        <v>0.04027777777777778</v>
      </c>
      <c r="H57" s="46">
        <f t="shared" si="0"/>
        <v>0.5763888888888888</v>
      </c>
      <c r="I57" s="92"/>
      <c r="J57" s="59" t="s">
        <v>96</v>
      </c>
    </row>
    <row r="58" spans="1:8" ht="12.75">
      <c r="A58" s="43"/>
      <c r="B58" s="42"/>
      <c r="C58" s="38" t="s">
        <v>80</v>
      </c>
      <c r="D58" s="45"/>
      <c r="E58" s="44"/>
      <c r="F58" s="33" t="s">
        <v>10</v>
      </c>
      <c r="G58" s="41">
        <v>0.010416666666666666</v>
      </c>
      <c r="H58" s="46"/>
    </row>
    <row r="59" spans="1:9" ht="12.75">
      <c r="A59" s="42" t="s">
        <v>35</v>
      </c>
      <c r="B59" s="42"/>
      <c r="C59" s="43" t="s">
        <v>67</v>
      </c>
      <c r="D59" s="44"/>
      <c r="E59" s="45">
        <v>0.1</v>
      </c>
      <c r="F59" s="45">
        <v>0.1</v>
      </c>
      <c r="G59" s="46" t="s">
        <v>10</v>
      </c>
      <c r="H59" s="54">
        <f>H57+G58</f>
        <v>0.5868055555555555</v>
      </c>
      <c r="I59" s="90" t="s">
        <v>70</v>
      </c>
    </row>
    <row r="60" spans="1:9" ht="12.75">
      <c r="A60" s="42"/>
      <c r="B60" s="42"/>
      <c r="C60" s="61" t="s">
        <v>16</v>
      </c>
      <c r="D60" s="63" t="s">
        <v>10</v>
      </c>
      <c r="E60" s="63" t="s">
        <v>10</v>
      </c>
      <c r="F60" s="63" t="s">
        <v>10</v>
      </c>
      <c r="G60" s="64">
        <v>0.020833333333333332</v>
      </c>
      <c r="H60" s="77"/>
      <c r="I60" s="93"/>
    </row>
    <row r="61" spans="1:9" ht="12.75">
      <c r="A61" s="42" t="s">
        <v>36</v>
      </c>
      <c r="B61" s="42"/>
      <c r="C61" s="43" t="s">
        <v>17</v>
      </c>
      <c r="D61" s="45"/>
      <c r="E61" s="45"/>
      <c r="F61" s="45"/>
      <c r="G61" s="46"/>
      <c r="H61" s="54">
        <f>H59+G60</f>
        <v>0.6076388888888888</v>
      </c>
      <c r="I61" s="93"/>
    </row>
    <row r="62" spans="1:9" ht="12.75">
      <c r="A62" s="29" t="s">
        <v>30</v>
      </c>
      <c r="B62" s="19"/>
      <c r="C62" s="20" t="s">
        <v>23</v>
      </c>
      <c r="D62" s="28"/>
      <c r="E62" s="28"/>
      <c r="F62" s="28"/>
      <c r="G62" s="22"/>
      <c r="H62" s="22"/>
      <c r="I62" s="93"/>
    </row>
    <row r="63" spans="1:9" ht="12.75">
      <c r="A63" s="30">
        <v>4</v>
      </c>
      <c r="B63" s="24"/>
      <c r="C63" s="25" t="s">
        <v>21</v>
      </c>
      <c r="D63" s="47">
        <f>D65+D67</f>
        <v>31.1</v>
      </c>
      <c r="E63" s="47">
        <f>E64+E66+E68</f>
        <v>57</v>
      </c>
      <c r="F63" s="47">
        <f>F64+F66+F68</f>
        <v>88.1</v>
      </c>
      <c r="G63" s="26"/>
      <c r="H63" s="26"/>
      <c r="I63" s="93"/>
    </row>
    <row r="64" spans="1:10" ht="12.75">
      <c r="A64" s="42">
        <v>7</v>
      </c>
      <c r="B64" s="42"/>
      <c r="C64" s="43" t="s">
        <v>59</v>
      </c>
      <c r="D64" s="44"/>
      <c r="E64" s="45">
        <v>23.1</v>
      </c>
      <c r="F64" s="45">
        <f>E64</f>
        <v>23.1</v>
      </c>
      <c r="G64" s="46">
        <v>0.024305555555555556</v>
      </c>
      <c r="H64" s="46">
        <f>H61+G64</f>
        <v>0.6319444444444444</v>
      </c>
      <c r="I64" s="93"/>
      <c r="J64" s="59" t="s">
        <v>94</v>
      </c>
    </row>
    <row r="65" spans="1:9" ht="12.75">
      <c r="A65" s="53"/>
      <c r="B65" s="37">
        <v>7</v>
      </c>
      <c r="C65" s="38" t="s">
        <v>68</v>
      </c>
      <c r="D65" s="33">
        <v>23</v>
      </c>
      <c r="E65" s="33"/>
      <c r="F65" s="33"/>
      <c r="G65" s="41">
        <v>0.0020833333333333333</v>
      </c>
      <c r="H65" s="41">
        <f>H64+G65</f>
        <v>0.6340277777777777</v>
      </c>
      <c r="I65" s="93"/>
    </row>
    <row r="66" spans="1:10" ht="12.75">
      <c r="A66" s="42">
        <v>8</v>
      </c>
      <c r="B66" s="42"/>
      <c r="C66" s="43" t="s">
        <v>61</v>
      </c>
      <c r="D66" s="45"/>
      <c r="E66" s="45">
        <v>22.9</v>
      </c>
      <c r="F66" s="45">
        <f>D65+E66</f>
        <v>45.9</v>
      </c>
      <c r="G66" s="46">
        <v>0.03819444444444444</v>
      </c>
      <c r="H66" s="46">
        <f>H65+G66</f>
        <v>0.6722222222222222</v>
      </c>
      <c r="I66" s="93"/>
      <c r="J66" s="59" t="s">
        <v>95</v>
      </c>
    </row>
    <row r="67" spans="1:9" ht="12.75">
      <c r="A67" s="53"/>
      <c r="B67" s="37">
        <v>8</v>
      </c>
      <c r="C67" s="38" t="s">
        <v>77</v>
      </c>
      <c r="D67" s="33">
        <v>8.1</v>
      </c>
      <c r="E67" s="33"/>
      <c r="F67" s="33"/>
      <c r="G67" s="41">
        <v>0.0020833333333333333</v>
      </c>
      <c r="H67" s="41">
        <f>H66+G67</f>
        <v>0.6743055555555555</v>
      </c>
      <c r="I67" s="93"/>
    </row>
    <row r="68" spans="1:11" ht="12.75">
      <c r="A68" s="29" t="s">
        <v>30</v>
      </c>
      <c r="B68" s="19"/>
      <c r="C68" s="20" t="s">
        <v>25</v>
      </c>
      <c r="D68" s="28"/>
      <c r="E68" s="28">
        <v>11</v>
      </c>
      <c r="F68" s="28">
        <f>D67+E68</f>
        <v>19.1</v>
      </c>
      <c r="G68" s="22"/>
      <c r="H68" s="22"/>
      <c r="I68" s="93"/>
      <c r="K68" s="1"/>
    </row>
    <row r="69" spans="1:9" ht="12.75">
      <c r="A69" s="30" t="s">
        <v>72</v>
      </c>
      <c r="B69" s="24"/>
      <c r="C69" s="25" t="s">
        <v>74</v>
      </c>
      <c r="D69" s="47">
        <f>D71+D75</f>
        <v>23.099999999999998</v>
      </c>
      <c r="E69" s="47">
        <f>E70+E72+E79-E68+E74</f>
        <v>45.4</v>
      </c>
      <c r="F69" s="47">
        <f>F70+F72+F79-F68+F74</f>
        <v>67.29999999999998</v>
      </c>
      <c r="G69" s="26"/>
      <c r="H69" s="26"/>
      <c r="I69" s="93"/>
    </row>
    <row r="70" spans="1:10" ht="12.75">
      <c r="A70" s="42">
        <v>9</v>
      </c>
      <c r="B70" s="42"/>
      <c r="C70" s="43" t="s">
        <v>63</v>
      </c>
      <c r="D70" s="44"/>
      <c r="E70" s="45">
        <v>35.9</v>
      </c>
      <c r="F70" s="45">
        <f>D67+E70</f>
        <v>44</v>
      </c>
      <c r="G70" s="46">
        <v>0.03819444444444444</v>
      </c>
      <c r="H70" s="46">
        <f>H67+G70</f>
        <v>0.7124999999999999</v>
      </c>
      <c r="I70" s="93"/>
      <c r="J70" s="59" t="s">
        <v>100</v>
      </c>
    </row>
    <row r="71" spans="1:9" ht="12.75">
      <c r="A71" s="53"/>
      <c r="B71" s="37">
        <v>9</v>
      </c>
      <c r="C71" s="38" t="s">
        <v>69</v>
      </c>
      <c r="D71" s="33">
        <v>21.9</v>
      </c>
      <c r="E71" s="39"/>
      <c r="F71" s="45"/>
      <c r="G71" s="41">
        <v>0.0020833333333333333</v>
      </c>
      <c r="H71" s="41">
        <f>H70+G71</f>
        <v>0.7145833333333332</v>
      </c>
      <c r="I71" s="93"/>
    </row>
    <row r="72" spans="1:10" ht="12.75">
      <c r="A72" s="42" t="s">
        <v>37</v>
      </c>
      <c r="B72" s="37"/>
      <c r="C72" s="43" t="s">
        <v>79</v>
      </c>
      <c r="D72" s="33"/>
      <c r="E72" s="45">
        <v>20.2</v>
      </c>
      <c r="F72" s="45">
        <f>D71+E72</f>
        <v>42.099999999999994</v>
      </c>
      <c r="G72" s="46">
        <v>0.04027777777777778</v>
      </c>
      <c r="H72" s="46">
        <f>H71+G72</f>
        <v>0.754861111111111</v>
      </c>
      <c r="I72" s="93"/>
      <c r="J72" s="59" t="s">
        <v>96</v>
      </c>
    </row>
    <row r="73" spans="1:9" ht="12.75">
      <c r="A73" s="53"/>
      <c r="B73" s="37"/>
      <c r="C73" s="38" t="s">
        <v>80</v>
      </c>
      <c r="D73" s="33"/>
      <c r="E73" s="33"/>
      <c r="F73" s="45"/>
      <c r="G73" s="41">
        <v>0.010416666666666666</v>
      </c>
      <c r="H73" s="41"/>
      <c r="I73" s="93"/>
    </row>
    <row r="74" spans="1:9" ht="12.75">
      <c r="A74" s="42">
        <v>10</v>
      </c>
      <c r="B74" s="37"/>
      <c r="C74" s="43" t="s">
        <v>82</v>
      </c>
      <c r="D74" s="33"/>
      <c r="E74" s="45">
        <v>0.1</v>
      </c>
      <c r="F74" s="45">
        <v>0.1</v>
      </c>
      <c r="G74" s="41"/>
      <c r="H74" s="46">
        <f>H72+G73</f>
        <v>0.7652777777777776</v>
      </c>
      <c r="I74" s="93"/>
    </row>
    <row r="75" spans="1:9" ht="12.75">
      <c r="A75" s="53"/>
      <c r="B75" s="37">
        <v>10</v>
      </c>
      <c r="C75" s="38" t="s">
        <v>57</v>
      </c>
      <c r="D75" s="33">
        <v>1.2</v>
      </c>
      <c r="E75" s="33"/>
      <c r="F75" s="45"/>
      <c r="G75" s="41">
        <v>0.0020833333333333333</v>
      </c>
      <c r="H75" s="41">
        <f>H74+G75</f>
        <v>0.7673611111111109</v>
      </c>
      <c r="I75" s="93"/>
    </row>
    <row r="76" spans="1:10" ht="12.75">
      <c r="A76" s="42" t="s">
        <v>83</v>
      </c>
      <c r="B76" s="42"/>
      <c r="C76" s="43" t="s">
        <v>18</v>
      </c>
      <c r="D76" s="44"/>
      <c r="E76" s="45">
        <v>0.2</v>
      </c>
      <c r="F76" s="45">
        <f>D75+E76</f>
        <v>1.4</v>
      </c>
      <c r="G76" s="46">
        <v>0.003472222222222222</v>
      </c>
      <c r="H76" s="46">
        <f>H75+G76</f>
        <v>0.7708333333333331</v>
      </c>
      <c r="I76" s="93"/>
      <c r="J76" s="59" t="s">
        <v>99</v>
      </c>
    </row>
    <row r="77" spans="1:9" ht="12.75">
      <c r="A77" s="42"/>
      <c r="B77" s="42"/>
      <c r="C77" s="61" t="s">
        <v>19</v>
      </c>
      <c r="D77" s="63" t="s">
        <v>10</v>
      </c>
      <c r="E77" s="63" t="s">
        <v>10</v>
      </c>
      <c r="F77" s="63" t="s">
        <v>10</v>
      </c>
      <c r="G77" s="64">
        <v>0.006944444444444444</v>
      </c>
      <c r="H77" s="76"/>
      <c r="I77" s="93"/>
    </row>
    <row r="78" spans="1:9" ht="12.75">
      <c r="A78" s="42" t="s">
        <v>84</v>
      </c>
      <c r="B78" s="42"/>
      <c r="C78" s="43" t="s">
        <v>20</v>
      </c>
      <c r="D78" s="44"/>
      <c r="E78" s="45"/>
      <c r="F78" s="45"/>
      <c r="G78" s="46"/>
      <c r="H78" s="46">
        <f>H76+G77</f>
        <v>0.7777777777777776</v>
      </c>
      <c r="I78" s="93"/>
    </row>
    <row r="79" spans="1:10" ht="12.75">
      <c r="A79" s="60" t="s">
        <v>85</v>
      </c>
      <c r="B79" s="42"/>
      <c r="C79" s="38" t="s">
        <v>90</v>
      </c>
      <c r="D79" s="33"/>
      <c r="E79" s="45">
        <v>0.2</v>
      </c>
      <c r="F79" s="45">
        <f>F78+E79</f>
        <v>0.2</v>
      </c>
      <c r="G79" s="46">
        <v>0.001388888888888889</v>
      </c>
      <c r="H79" s="46">
        <f>H78+G79</f>
        <v>0.7791666666666665</v>
      </c>
      <c r="I79" s="94"/>
      <c r="J79" s="55" t="s">
        <v>75</v>
      </c>
    </row>
    <row r="80" spans="1:10" ht="12.75">
      <c r="A80" s="12"/>
      <c r="B80" s="13"/>
      <c r="C80" s="72" t="s">
        <v>0</v>
      </c>
      <c r="D80" s="69">
        <f>D50+D52+D56+D65+D71+D67+D75</f>
        <v>107.2</v>
      </c>
      <c r="E80" s="69">
        <f>E79+E72+E70+E66+E64+E59+E51+E49+E44+E55+E57+E74+E76</f>
        <v>204.89999999999995</v>
      </c>
      <c r="F80" s="69">
        <f>F79+F72+F70+F66+F64+F59+F51+F49+F44+F55+F57+F74+F76</f>
        <v>312.1</v>
      </c>
      <c r="G80" s="70">
        <f>ROUND((D80/F80),4)</f>
        <v>0.3435</v>
      </c>
      <c r="H80" s="71">
        <f>H79-H43</f>
        <v>0.3618055555555553</v>
      </c>
      <c r="J80" s="17"/>
    </row>
    <row r="81" spans="1:8" ht="12.75">
      <c r="A81" s="12"/>
      <c r="B81" s="13"/>
      <c r="C81" s="72" t="s">
        <v>1</v>
      </c>
      <c r="D81" s="69">
        <f>D80+D32</f>
        <v>124.2</v>
      </c>
      <c r="E81" s="69">
        <f>E80+E32</f>
        <v>313.59999999999997</v>
      </c>
      <c r="F81" s="73">
        <f>F80+F32</f>
        <v>437.8</v>
      </c>
      <c r="G81" s="74">
        <f>ROUND((D81/F81),4)</f>
        <v>0.2837</v>
      </c>
      <c r="H81" s="75">
        <f>H32+H80</f>
        <v>0.6020833333333331</v>
      </c>
    </row>
    <row r="85" ht="12.75">
      <c r="C85" s="18"/>
    </row>
    <row r="93" spans="10:16" ht="12.75">
      <c r="J93" s="80"/>
      <c r="K93" s="80"/>
      <c r="L93" s="80"/>
      <c r="M93" s="80"/>
      <c r="N93" s="80"/>
      <c r="O93" s="80"/>
      <c r="P93" s="80"/>
    </row>
    <row r="94" ht="12.75">
      <c r="I94" s="16"/>
    </row>
  </sheetData>
  <sheetProtection/>
  <mergeCells count="14">
    <mergeCell ref="I7:I31"/>
    <mergeCell ref="A1:H1"/>
    <mergeCell ref="A3:H6"/>
    <mergeCell ref="C7:C8"/>
    <mergeCell ref="A2:H2"/>
    <mergeCell ref="D7:F7"/>
    <mergeCell ref="C41:C42"/>
    <mergeCell ref="J93:P93"/>
    <mergeCell ref="A35:H35"/>
    <mergeCell ref="A37:H40"/>
    <mergeCell ref="A36:H36"/>
    <mergeCell ref="D41:F41"/>
    <mergeCell ref="I41:I57"/>
    <mergeCell ref="I59:I79"/>
  </mergeCells>
  <printOptions/>
  <pageMargins left="0.28" right="0.21" top="0.3937007874015748" bottom="0.3937007874015748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victor</cp:lastModifiedBy>
  <cp:lastPrinted>2012-05-05T15:10:24Z</cp:lastPrinted>
  <dcterms:created xsi:type="dcterms:W3CDTF">1996-10-14T23:33:28Z</dcterms:created>
  <dcterms:modified xsi:type="dcterms:W3CDTF">2012-05-17T16:51:19Z</dcterms:modified>
  <cp:category/>
  <cp:version/>
  <cp:contentType/>
  <cp:contentStatus/>
</cp:coreProperties>
</file>